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N - BẢNG CÂN ĐỐI KẾ TOÁN" sheetId="1" r:id="rId1"/>
  </sheets>
  <definedNames/>
  <calcPr fullCalcOnLoad="1"/>
</workbook>
</file>

<file path=xl/sharedStrings.xml><?xml version="1.0" encoding="utf-8"?>
<sst xmlns="http://schemas.openxmlformats.org/spreadsheetml/2006/main" count="246" uniqueCount="238">
  <si>
    <t>Báo cáo tài chính</t>
  </si>
  <si>
    <t>Tel: .............       Fax: .............</t>
  </si>
  <si>
    <t>DN - BẢNG CÂN ĐỐI KẾ TOÁN</t>
  </si>
  <si>
    <t>Chỉ tiêu</t>
  </si>
  <si>
    <t>Mã chỉ tiêu</t>
  </si>
  <si>
    <t>Thuyết minh</t>
  </si>
  <si>
    <t>Số đầu năm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</si>
  <si>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</si>
  <si>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</si>
  <si>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</si>
  <si>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</si>
  <si>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</si>
  <si>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</si>
  <si>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</si>
  <si>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</si>
  <si>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</si>
  <si>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</si>
  <si>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</si>
  <si>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</si>
  <si>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2. Dự phòng giảm giá đầu tư ngắn hạn</t>
  </si>
  <si>
    <t>129</t>
  </si>
  <si>
    <t>III. Các khoản phải thu ngắn hạn</t>
  </si>
  <si>
    <t>130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</si>
  <si>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</si>
  <si>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</si>
  <si>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</si>
  <si>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</si>
  <si>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</si>
  <si>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</si>
  <si>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</si>
  <si>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135</t>
  </si>
  <si>
    <t>139</t>
  </si>
  <si>
    <t>IV. Hàng tồn kho</t>
  </si>
  <si>
    <t>140</t>
  </si>
  <si>
    <t>1. Hàng tồn kho</t>
  </si>
  <si>
    <t>141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</si>
  <si>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</si>
  <si>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</si>
  <si>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</si>
  <si>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</si>
  <si>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</si>
  <si>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</si>
  <si>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</si>
  <si>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</si>
  <si>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</si>
  <si>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</si>
  <si>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</si>
  <si>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</si>
  <si>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</si>
  <si>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</si>
  <si>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</si>
  <si>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</si>
  <si>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</si>
  <si>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</si>
  <si>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</si>
  <si>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</si>
  <si>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</si>
  <si>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</si>
  <si>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</si>
  <si>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</si>
  <si>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</si>
  <si>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</si>
  <si>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</si>
  <si>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</si>
  <si>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</si>
  <si>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</si>
  <si>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</si>
  <si>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</si>
  <si>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</si>
  <si>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</si>
  <si>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</si>
  <si>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250</t>
  </si>
  <si>
    <t>1. Đầu tư vào công ty con</t>
  </si>
  <si>
    <t>251</t>
  </si>
  <si>
    <t>2. Đầu tư vào công ty liên kết, liên doanh</t>
  </si>
  <si>
    <t>252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</si>
  <si>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</si>
  <si>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</si>
  <si>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</si>
  <si>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</si>
  <si>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</si>
  <si>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</si>
  <si>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</si>
  <si>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</si>
  <si>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</si>
  <si>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270</t>
  </si>
  <si>
    <t>NGUỒN VỐN</t>
  </si>
  <si>
    <t>300</t>
  </si>
  <si>
    <t>I. Nợ ngắn hạn</t>
  </si>
  <si>
    <t>310</t>
  </si>
  <si>
    <t>311</t>
  </si>
  <si>
    <t>312</t>
  </si>
  <si>
    <t>313</t>
  </si>
  <si>
    <t>314</t>
  </si>
  <si>
    <t>315</t>
  </si>
  <si>
    <t>316</t>
  </si>
  <si>
    <t>317</t>
  </si>
  <si>
    <t>8. Phải trả theo tiến độ kế hoạch hợp đồng xây dựng</t>
  </si>
  <si>
    <t>318</t>
  </si>
  <si>
    <t>II. Nợ dài hạn</t>
  </si>
  <si>
    <t>330</t>
  </si>
  <si>
    <t>1. Phải trả dài hạn người bán</t>
  </si>
  <si>
    <t>331</t>
  </si>
  <si>
    <t>332</t>
  </si>
  <si>
    <t>333</t>
  </si>
  <si>
    <t>334</t>
  </si>
  <si>
    <t>335</t>
  </si>
  <si>
    <t>336</t>
  </si>
  <si>
    <t>337</t>
  </si>
  <si>
    <t>338</t>
  </si>
  <si>
    <t>B.VỐN CHỦ SỞ HỮU</t>
  </si>
  <si>
    <t>400</t>
  </si>
  <si>
    <t>I. Vốn chủ sở hữu</t>
  </si>
  <si>
    <t>410</t>
  </si>
  <si>
    <t>411</t>
  </si>
  <si>
    <t>2. Thặng dư vốn cổ phần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</si>
  <si>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</si>
  <si>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</si>
  <si>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</si>
  <si>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</si>
  <si>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</si>
  <si>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</si>
  <si>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</si>
  <si>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</si>
  <si>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</si>
  <si>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</si>
  <si>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</si>
  <si>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</si>
  <si>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</si>
  <si>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</si>
  <si>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</si>
  <si>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</si>
  <si>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</si>
  <si>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TỔNG CỘNG NGUỒN VỐN</t>
  </si>
  <si>
    <t>440</t>
  </si>
  <si>
    <t>CÔNG TY: cổ phần Viglacera Đông Triều</t>
  </si>
  <si>
    <t>Địa chỉ: Xuân Sơn Đông Triều Quảng Ninh</t>
  </si>
  <si>
    <t>V,01</t>
  </si>
  <si>
    <t>V,02</t>
  </si>
  <si>
    <t>V,03</t>
  </si>
  <si>
    <t>V,04</t>
  </si>
  <si>
    <t>V,05</t>
  </si>
  <si>
    <t>V,06</t>
  </si>
  <si>
    <t>V,07</t>
  </si>
  <si>
    <t>V,08</t>
  </si>
  <si>
    <t>V,09</t>
  </si>
  <si>
    <t>V,10</t>
  </si>
  <si>
    <t>V,12</t>
  </si>
  <si>
    <t>V,13</t>
  </si>
  <si>
    <t>V,14</t>
  </si>
  <si>
    <t>V,21</t>
  </si>
  <si>
    <t>V,15</t>
  </si>
  <si>
    <t>V,16</t>
  </si>
  <si>
    <t>V,17</t>
  </si>
  <si>
    <t>V,18</t>
  </si>
  <si>
    <t>V,19</t>
  </si>
  <si>
    <t>V,20</t>
  </si>
  <si>
    <t>V,22</t>
  </si>
  <si>
    <t>V,23</t>
  </si>
  <si>
    <t>Người lập biểu</t>
  </si>
  <si>
    <t>Kế toán trưởng</t>
  </si>
  <si>
    <t xml:space="preserve">Giám đốc </t>
  </si>
  <si>
    <t>(Ký, họ tên, đóng dấu)</t>
  </si>
  <si>
    <t>(Ký, họ tên)</t>
  </si>
  <si>
    <t>Dương Đức Vĩ</t>
  </si>
  <si>
    <t xml:space="preserve">Mẫu số B01 - DN </t>
  </si>
  <si>
    <t xml:space="preserve">Ban hành theo thông tư 200/2014/TT-BTC </t>
  </si>
  <si>
    <t>Ngày 22/12/2014 của Bộ tài chính</t>
  </si>
  <si>
    <t>1. Phải thu ngắn hạn của khách hàng</t>
  </si>
  <si>
    <t>5. Phải thu về cho vay ngắn hạn</t>
  </si>
  <si>
    <t>6. Phải thu ngắn hạn khác</t>
  </si>
  <si>
    <t>7. Dự phòng phải thu ngắn hạn khó đòi (*)</t>
  </si>
  <si>
    <t>8. Tài sản thiếu chờ sử lý</t>
  </si>
  <si>
    <t>2. Dự phòng giảm giá hàng tồn kho (*)</t>
  </si>
  <si>
    <t>4. Giao dịch mua bán lại trái phiếu chính phủ</t>
  </si>
  <si>
    <t>5. Tài sản ngắn hạn khác</t>
  </si>
  <si>
    <t xml:space="preserve">4. Phải thu về cho vay dài hạn </t>
  </si>
  <si>
    <t>5. Phải thu dài hạn khác</t>
  </si>
  <si>
    <t>6. Dự phòng các khoản phải thu dài hạn khó đòi (*)</t>
  </si>
  <si>
    <t xml:space="preserve">    - Giá trị hao mòn lũy kế (*)</t>
  </si>
  <si>
    <t>IV. Tài sản dở dang dài hạn</t>
  </si>
  <si>
    <t>1. Chi phí sản xuất kinh doanh dở dang dài hạn</t>
  </si>
  <si>
    <t>2. Chi phí xây dựng cơ bản dở dang</t>
  </si>
  <si>
    <t>V. Các khoản đầu tư tài chính dài hạn</t>
  </si>
  <si>
    <t>3. Đầu tư khác vào công cụ vốn</t>
  </si>
  <si>
    <t>4. Dự phòng đầu tư tài chính dài hạn (*)</t>
  </si>
  <si>
    <t>5. Đầu tư nắm dữ đến ngày đáo hạn</t>
  </si>
  <si>
    <t>VI. Tài sản dài hạn khác</t>
  </si>
  <si>
    <t>TỔNG CỘNG TÀI SẢN (270 = 100 + 200)</t>
  </si>
  <si>
    <t>C. NỢ PHẢI TRẢ</t>
  </si>
  <si>
    <t>11. Dự phòng phải trả ngắn hạn</t>
  </si>
  <si>
    <t>12. Quỹ khen thưởng phúc lợi</t>
  </si>
  <si>
    <t>13. Quỹ bình ổn giá</t>
  </si>
  <si>
    <t>14. Giao dịch mua bán lại trái phiếu Chính phủ</t>
  </si>
  <si>
    <t>3. Phải trả nội bộ về vốn kinh doanh</t>
  </si>
  <si>
    <t>2. Chi phí phải trả dài hạn</t>
  </si>
  <si>
    <t>4. Phải trả nội bộ dài hạn</t>
  </si>
  <si>
    <t>5. Doanh thu chưa thực hiện dài hạn</t>
  </si>
  <si>
    <t>6. Phải trả dài hạn khác</t>
  </si>
  <si>
    <t>7. Vay và nợ thuê tài chính dài hạn</t>
  </si>
  <si>
    <t>8. Trái phiếu chuyển đổi</t>
  </si>
  <si>
    <t>9. Thuế thu nhập hoãn lại phải trả</t>
  </si>
  <si>
    <t>10. Dự phòng phải trả dài hạn</t>
  </si>
  <si>
    <t>11. Quỹ phát triển khoa học và công nghệ</t>
  </si>
  <si>
    <t>12. Cổ phiếu ưu đãi</t>
  </si>
  <si>
    <t>1. Vốn góp của chủ sở hữu</t>
  </si>
  <si>
    <t xml:space="preserve">     - Cổ phiếu phổ thông có quyền biểu quyết</t>
  </si>
  <si>
    <t>411a</t>
  </si>
  <si>
    <t xml:space="preserve">     - Cổ phiếu ưu đãi</t>
  </si>
  <si>
    <t>411b</t>
  </si>
  <si>
    <t>3. Quyền chọn chuyển đổi trái phiếu</t>
  </si>
  <si>
    <t>4. Vốn khác của chủ sở hữu</t>
  </si>
  <si>
    <t>5. Cổ phiếu quỹ (*)</t>
  </si>
  <si>
    <t>6. Chênh lệch đánh giá lại tài sản</t>
  </si>
  <si>
    <t>7. Chênh lệch tỷ giá hối đoái</t>
  </si>
  <si>
    <t>8. Quỹ đầu tư phát triển</t>
  </si>
  <si>
    <t>9. Quỹ hỗ trợ sắp xếp doanh nghiệp</t>
  </si>
  <si>
    <t>10. Quỹ khác thuộc vốn chủ sở hữu</t>
  </si>
  <si>
    <t>11. Lợi nhuận sau thuế chưa phân phối</t>
  </si>
  <si>
    <t xml:space="preserve">     - LNST chưa phân phối lũy kế đến cuối kỳ trước</t>
  </si>
  <si>
    <t xml:space="preserve">     - LNST chưa phân phối kỳ này</t>
  </si>
  <si>
    <t>421a</t>
  </si>
  <si>
    <t>421b</t>
  </si>
  <si>
    <t>12. Nguồn vốn đầu tư XDCB</t>
  </si>
  <si>
    <t>1. Đầu tư nắm giữ đến ngày đáo hạn</t>
  </si>
  <si>
    <t>123</t>
  </si>
  <si>
    <t>1. Phải trả người bán ngắn hạn</t>
  </si>
  <si>
    <t>2. Người mua trả tiền trước</t>
  </si>
  <si>
    <t>3. Thuế và các khoản phải nộp nhà nước</t>
  </si>
  <si>
    <t>4. Phải trả người lao động</t>
  </si>
  <si>
    <t>5. Chi phí phải trả ngắn hạn</t>
  </si>
  <si>
    <t>7. Phải trả theo tiến độ kế hoạch hợp đồng xây dựng</t>
  </si>
  <si>
    <t>6.Phải trả nội bộ ngắn hạn</t>
  </si>
  <si>
    <t>9.Phải trả ngắn hạn khác</t>
  </si>
  <si>
    <t>10. Vay và nợ thuê tài chính ngắn hạn</t>
  </si>
  <si>
    <t>Quý II Năm 2016</t>
  </si>
  <si>
    <t>Lưu Quỳnh Thơ</t>
  </si>
  <si>
    <t>Lập ngày 12 tháng 07 năm 2016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</si>
</sst>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/>
    </xf>
    <xf numFmtId="41" fontId="1" fillId="0" borderId="10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41" fontId="1" fillId="0" borderId="0" xfId="0" applyNumberFormat="1" applyFont="1" applyAlignment="1">
      <alignment/>
    </xf>
    <xf numFmtId="41" fontId="1" fillId="34" borderId="10" xfId="0" applyNumberFormat="1" applyFont="1" applyFill="1" applyBorder="1" applyAlignment="1">
      <alignment/>
    </xf>
    <xf numFmtId="41" fontId="2" fillId="34" borderId="10" xfId="0" applyNumberFormat="1" applyFont="1" applyFill="1" applyBorder="1" applyAlignment="1">
      <alignment/>
    </xf>
    <xf numFmtId="41" fontId="1" fillId="34" borderId="10" xfId="0" applyNumberFormat="1" applyFont="1" applyFill="1" applyBorder="1" applyAlignment="1">
      <alignment/>
    </xf>
    <xf numFmtId="0" fontId="2" fillId="0" borderId="10" xfId="0" applyFont="1" applyBorder="1" applyAlignment="1" quotePrefix="1">
      <alignment/>
    </xf>
    <xf numFmtId="1" fontId="2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2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zoomScalePageLayoutView="0" workbookViewId="0" topLeftCell="A109">
      <selection activeCell="A126" sqref="A126"/>
    </sheetView>
  </sheetViews>
  <sheetFormatPr defaultColWidth="9.140625" defaultRowHeight="12"/>
  <cols>
    <col min="1" max="1" width="42.28125" style="0" customWidth="1"/>
    <col min="2" max="2" width="9.57421875" style="0" customWidth="1"/>
    <col min="4" max="4" width="18.28125" style="13" customWidth="1"/>
    <col min="5" max="5" width="19.140625" style="13" customWidth="1"/>
    <col min="6" max="6" width="17.00390625" style="0" customWidth="1"/>
    <col min="7" max="7" width="16.140625" style="0" bestFit="1" customWidth="1"/>
    <col min="8" max="8" width="11.140625" style="0" customWidth="1"/>
    <col min="10" max="10" width="12.00390625" style="0" bestFit="1" customWidth="1"/>
  </cols>
  <sheetData>
    <row r="1" spans="1:5" s="5" customFormat="1" ht="14.25" customHeight="1">
      <c r="A1" s="30" t="s">
        <v>135</v>
      </c>
      <c r="B1" s="27"/>
      <c r="C1" s="5" t="s">
        <v>0</v>
      </c>
      <c r="D1" s="11"/>
      <c r="E1" s="11"/>
    </row>
    <row r="2" spans="1:5" s="5" customFormat="1" ht="14.25" customHeight="1">
      <c r="A2" s="27" t="s">
        <v>136</v>
      </c>
      <c r="B2" s="27"/>
      <c r="C2" s="5" t="s">
        <v>235</v>
      </c>
      <c r="D2" s="11"/>
      <c r="E2" s="11"/>
    </row>
    <row r="3" spans="1:5" s="5" customFormat="1" ht="14.25" customHeight="1">
      <c r="A3" s="27" t="s">
        <v>1</v>
      </c>
      <c r="B3" s="27"/>
      <c r="D3" s="11"/>
      <c r="E3" s="11"/>
    </row>
    <row r="4" spans="3:5" s="5" customFormat="1" ht="14.25" customHeight="1">
      <c r="C4" s="31" t="s">
        <v>165</v>
      </c>
      <c r="D4" s="31"/>
      <c r="E4" s="31"/>
    </row>
    <row r="5" spans="3:5" s="5" customFormat="1" ht="14.25" customHeight="1">
      <c r="C5" s="31" t="s">
        <v>166</v>
      </c>
      <c r="D5" s="31"/>
      <c r="E5" s="31"/>
    </row>
    <row r="6" spans="3:5" s="5" customFormat="1" ht="14.25" customHeight="1">
      <c r="C6" s="31" t="s">
        <v>167</v>
      </c>
      <c r="D6" s="31"/>
      <c r="E6" s="31"/>
    </row>
    <row r="7" spans="1:5" s="5" customFormat="1" ht="14.25" customHeight="1">
      <c r="A7" s="26" t="s">
        <v>2</v>
      </c>
      <c r="B7" s="27"/>
      <c r="C7" s="27"/>
      <c r="D7" s="27"/>
      <c r="E7" s="11"/>
    </row>
    <row r="8" spans="4:5" s="5" customFormat="1" ht="14.25" customHeight="1">
      <c r="D8" s="11"/>
      <c r="E8" s="11"/>
    </row>
    <row r="9" spans="4:5" s="5" customFormat="1" ht="14.25" customHeight="1">
      <c r="D9" s="11"/>
      <c r="E9" s="11"/>
    </row>
    <row r="10" spans="1:5" s="5" customFormat="1" ht="16.5" customHeight="1">
      <c r="A10" s="6" t="s">
        <v>3</v>
      </c>
      <c r="B10" s="6" t="s">
        <v>4</v>
      </c>
      <c r="C10" s="6" t="s">
        <v>5</v>
      </c>
      <c r="D10" s="12" t="s">
        <v>7</v>
      </c>
      <c r="E10" s="12" t="s">
        <v>6</v>
      </c>
    </row>
    <row r="11" spans="1:5" ht="16.5" customHeight="1">
      <c r="A11" s="7" t="s">
        <v>8</v>
      </c>
      <c r="B11" s="1"/>
      <c r="C11" s="7"/>
      <c r="D11" s="14">
        <f>+D12+D37</f>
        <v>228893408226.36</v>
      </c>
      <c r="E11" s="21">
        <f>+E12+E37</f>
        <v>232711471153</v>
      </c>
    </row>
    <row r="12" spans="1:5" ht="16.5" customHeight="1">
      <c r="A12" s="7" t="s">
        <v>9</v>
      </c>
      <c r="B12" s="1" t="s">
        <v>10</v>
      </c>
      <c r="C12" s="7"/>
      <c r="D12" s="14">
        <f>+D13+D16+D19+D28+D31</f>
        <v>64829263379.36</v>
      </c>
      <c r="E12" s="21">
        <f>+E13+E16+E19+E28+E31</f>
        <v>66876576636</v>
      </c>
    </row>
    <row r="13" spans="1:5" ht="16.5" customHeight="1">
      <c r="A13" s="1" t="s">
        <v>11</v>
      </c>
      <c r="B13" s="1" t="s">
        <v>12</v>
      </c>
      <c r="C13" s="7"/>
      <c r="D13" s="14">
        <f>+D14+D15</f>
        <v>5506620348</v>
      </c>
      <c r="E13" s="21">
        <f>+E14+E15</f>
        <v>4826569304</v>
      </c>
    </row>
    <row r="14" spans="1:5" ht="16.5" customHeight="1">
      <c r="A14" s="2" t="s">
        <v>13</v>
      </c>
      <c r="B14" s="2" t="s">
        <v>14</v>
      </c>
      <c r="C14" s="8" t="s">
        <v>137</v>
      </c>
      <c r="D14" s="15">
        <f>116506737+5390113611</f>
        <v>5506620348</v>
      </c>
      <c r="E14" s="22">
        <v>4826569304</v>
      </c>
    </row>
    <row r="15" spans="1:5" ht="16.5" customHeight="1">
      <c r="A15" s="2" t="s">
        <v>15</v>
      </c>
      <c r="B15" s="2" t="s">
        <v>16</v>
      </c>
      <c r="C15" s="8"/>
      <c r="D15" s="15"/>
      <c r="E15" s="22">
        <v>0</v>
      </c>
    </row>
    <row r="16" spans="1:5" ht="16.5" customHeight="1">
      <c r="A16" s="1" t="s">
        <v>17</v>
      </c>
      <c r="B16" s="1" t="s">
        <v>18</v>
      </c>
      <c r="C16" s="7" t="s">
        <v>138</v>
      </c>
      <c r="D16" s="14">
        <f>+D17+D18</f>
        <v>100000000</v>
      </c>
      <c r="E16" s="14">
        <f>+E17+E18</f>
        <v>100000000</v>
      </c>
    </row>
    <row r="17" spans="1:5" ht="16.5" customHeight="1">
      <c r="A17" s="2" t="s">
        <v>224</v>
      </c>
      <c r="B17" s="24" t="s">
        <v>225</v>
      </c>
      <c r="C17" s="8"/>
      <c r="D17" s="15">
        <v>100000000</v>
      </c>
      <c r="E17" s="22">
        <v>100000000</v>
      </c>
    </row>
    <row r="18" spans="1:5" ht="16.5" customHeight="1">
      <c r="A18" s="2" t="s">
        <v>19</v>
      </c>
      <c r="B18" s="2" t="s">
        <v>20</v>
      </c>
      <c r="C18" s="8"/>
      <c r="D18" s="15">
        <v>0</v>
      </c>
      <c r="E18" s="22">
        <v>0</v>
      </c>
    </row>
    <row r="19" spans="1:5" ht="16.5" customHeight="1">
      <c r="A19" s="1" t="s">
        <v>21</v>
      </c>
      <c r="B19" s="1" t="s">
        <v>22</v>
      </c>
      <c r="C19" s="7"/>
      <c r="D19" s="14">
        <f>+SUM(D20:D27)</f>
        <v>6659715845.1</v>
      </c>
      <c r="E19" s="21">
        <f>+SUM(E20:E27)</f>
        <v>6013544286</v>
      </c>
    </row>
    <row r="20" spans="1:5" ht="16.5" customHeight="1">
      <c r="A20" s="2" t="s">
        <v>168</v>
      </c>
      <c r="B20" s="2" t="s">
        <v>23</v>
      </c>
      <c r="C20" s="8"/>
      <c r="D20" s="15">
        <v>6372480128</v>
      </c>
      <c r="E20" s="22">
        <v>6371331592</v>
      </c>
    </row>
    <row r="21" spans="1:5" ht="16.5" customHeight="1">
      <c r="A21" s="2" t="s">
        <v>24</v>
      </c>
      <c r="B21" s="2" t="s">
        <v>25</v>
      </c>
      <c r="C21" s="8"/>
      <c r="D21" s="15">
        <v>925300470</v>
      </c>
      <c r="E21" s="22">
        <v>740134621</v>
      </c>
    </row>
    <row r="22" spans="1:5" ht="16.5" customHeight="1">
      <c r="A22" s="2" t="s">
        <v>26</v>
      </c>
      <c r="B22" s="2" t="s">
        <v>27</v>
      </c>
      <c r="C22" s="8"/>
      <c r="D22" s="15"/>
      <c r="E22" s="22">
        <v>0</v>
      </c>
    </row>
    <row r="23" spans="1:5" ht="16.5" customHeight="1">
      <c r="A23" s="2" t="s">
        <v>28</v>
      </c>
      <c r="B23" s="2" t="s">
        <v>29</v>
      </c>
      <c r="C23" s="8"/>
      <c r="D23" s="15">
        <v>0</v>
      </c>
      <c r="E23" s="22">
        <v>0</v>
      </c>
    </row>
    <row r="24" spans="1:5" ht="16.5" customHeight="1">
      <c r="A24" s="2" t="s">
        <v>169</v>
      </c>
      <c r="B24" s="2" t="s">
        <v>30</v>
      </c>
      <c r="C24" s="8" t="s">
        <v>139</v>
      </c>
      <c r="D24" s="15"/>
      <c r="E24" s="22"/>
    </row>
    <row r="25" spans="1:5" ht="16.5" customHeight="1">
      <c r="A25" s="2" t="s">
        <v>170</v>
      </c>
      <c r="B25" s="17">
        <v>136</v>
      </c>
      <c r="C25" s="8"/>
      <c r="D25" s="15">
        <f>3763909075+635464347.1</f>
        <v>4399373422.1</v>
      </c>
      <c r="E25" s="22">
        <v>3948043248</v>
      </c>
    </row>
    <row r="26" spans="1:5" ht="16.5" customHeight="1">
      <c r="A26" s="2" t="s">
        <v>171</v>
      </c>
      <c r="B26" s="17">
        <v>137</v>
      </c>
      <c r="C26" s="8"/>
      <c r="D26" s="15">
        <v>-5037438175</v>
      </c>
      <c r="E26" s="22">
        <v>-5045965175</v>
      </c>
    </row>
    <row r="27" spans="1:5" ht="16.5" customHeight="1">
      <c r="A27" s="2" t="s">
        <v>172</v>
      </c>
      <c r="B27" s="2" t="s">
        <v>31</v>
      </c>
      <c r="C27" s="8"/>
      <c r="D27" s="15"/>
      <c r="E27" s="22"/>
    </row>
    <row r="28" spans="1:5" ht="16.5" customHeight="1">
      <c r="A28" s="1" t="s">
        <v>32</v>
      </c>
      <c r="B28" s="1" t="s">
        <v>33</v>
      </c>
      <c r="C28" s="7"/>
      <c r="D28" s="14">
        <f>+D29+D30</f>
        <v>49879693617.33</v>
      </c>
      <c r="E28" s="21">
        <f>+E29+E30</f>
        <v>53981807489</v>
      </c>
    </row>
    <row r="29" spans="1:5" ht="16.5" customHeight="1">
      <c r="A29" s="2" t="s">
        <v>34</v>
      </c>
      <c r="B29" s="2" t="s">
        <v>35</v>
      </c>
      <c r="C29" s="8" t="s">
        <v>140</v>
      </c>
      <c r="D29" s="15">
        <f>32964648927+863750084+4532909507+11518385099.33</f>
        <v>49879693617.33</v>
      </c>
      <c r="E29" s="22">
        <v>53981807489</v>
      </c>
    </row>
    <row r="30" spans="1:5" ht="16.5" customHeight="1">
      <c r="A30" s="2" t="s">
        <v>173</v>
      </c>
      <c r="B30" s="2" t="s">
        <v>36</v>
      </c>
      <c r="C30" s="8"/>
      <c r="D30" s="15"/>
      <c r="E30" s="22"/>
    </row>
    <row r="31" spans="1:5" ht="16.5" customHeight="1">
      <c r="A31" s="1" t="s">
        <v>37</v>
      </c>
      <c r="B31" s="1" t="s">
        <v>38</v>
      </c>
      <c r="C31" s="7"/>
      <c r="D31" s="14">
        <f>+SUM(D32:D36)</f>
        <v>2683233568.9300003</v>
      </c>
      <c r="E31" s="21">
        <f>+SUM(E32:E36)</f>
        <v>1954655557</v>
      </c>
    </row>
    <row r="32" spans="1:5" ht="16.5" customHeight="1">
      <c r="A32" s="2" t="s">
        <v>39</v>
      </c>
      <c r="B32" s="2" t="s">
        <v>40</v>
      </c>
      <c r="C32" s="8"/>
      <c r="D32" s="15">
        <v>801207922</v>
      </c>
      <c r="E32" s="22">
        <v>169613433</v>
      </c>
    </row>
    <row r="33" spans="1:5" ht="16.5" customHeight="1">
      <c r="A33" s="2" t="s">
        <v>41</v>
      </c>
      <c r="B33" s="2" t="s">
        <v>42</v>
      </c>
      <c r="C33" s="8"/>
      <c r="D33" s="15">
        <v>1882025646.93</v>
      </c>
      <c r="E33" s="22">
        <v>1785042124</v>
      </c>
    </row>
    <row r="34" spans="1:5" ht="16.5" customHeight="1">
      <c r="A34" s="2" t="s">
        <v>43</v>
      </c>
      <c r="B34" s="17">
        <v>153</v>
      </c>
      <c r="C34" s="8" t="s">
        <v>141</v>
      </c>
      <c r="D34" s="15"/>
      <c r="E34" s="22"/>
    </row>
    <row r="35" spans="1:5" ht="16.5" customHeight="1">
      <c r="A35" s="2" t="s">
        <v>174</v>
      </c>
      <c r="B35" s="17">
        <v>154</v>
      </c>
      <c r="C35" s="8"/>
      <c r="D35" s="15"/>
      <c r="E35" s="22"/>
    </row>
    <row r="36" spans="1:5" ht="16.5" customHeight="1">
      <c r="A36" s="2" t="s">
        <v>175</v>
      </c>
      <c r="B36" s="17">
        <v>155</v>
      </c>
      <c r="C36" s="8"/>
      <c r="D36" s="15"/>
      <c r="E36" s="22"/>
    </row>
    <row r="37" spans="1:5" ht="16.5" customHeight="1">
      <c r="A37" s="7" t="s">
        <v>44</v>
      </c>
      <c r="B37" s="1" t="s">
        <v>45</v>
      </c>
      <c r="C37" s="7"/>
      <c r="D37" s="14">
        <f>+D38+D45++D55+D61+D67+D71+D58</f>
        <v>164064144847</v>
      </c>
      <c r="E37" s="21">
        <f>+E38+E45++E55+E61+E67+E71+E58</f>
        <v>165834894517</v>
      </c>
    </row>
    <row r="38" spans="1:5" ht="16.5" customHeight="1">
      <c r="A38" s="1" t="s">
        <v>46</v>
      </c>
      <c r="B38" s="1" t="s">
        <v>47</v>
      </c>
      <c r="C38" s="7"/>
      <c r="D38" s="14">
        <f>+SUM(D39:D44)</f>
        <v>0</v>
      </c>
      <c r="E38" s="21">
        <v>0</v>
      </c>
    </row>
    <row r="39" spans="1:5" ht="16.5" customHeight="1">
      <c r="A39" s="2" t="s">
        <v>48</v>
      </c>
      <c r="B39" s="2" t="s">
        <v>49</v>
      </c>
      <c r="C39" s="8"/>
      <c r="D39" s="15">
        <v>0</v>
      </c>
      <c r="E39" s="22">
        <v>0</v>
      </c>
    </row>
    <row r="40" spans="1:5" ht="16.5" customHeight="1">
      <c r="A40" s="2" t="s">
        <v>50</v>
      </c>
      <c r="B40" s="2" t="s">
        <v>51</v>
      </c>
      <c r="C40" s="8"/>
      <c r="D40" s="15">
        <v>0</v>
      </c>
      <c r="E40" s="22">
        <v>0</v>
      </c>
    </row>
    <row r="41" spans="1:5" ht="16.5" customHeight="1">
      <c r="A41" s="2" t="s">
        <v>52</v>
      </c>
      <c r="B41" s="2" t="s">
        <v>53</v>
      </c>
      <c r="C41" s="8" t="s">
        <v>142</v>
      </c>
      <c r="D41" s="15">
        <v>0</v>
      </c>
      <c r="E41" s="22">
        <v>0</v>
      </c>
    </row>
    <row r="42" spans="1:5" ht="16.5" customHeight="1">
      <c r="A42" s="2" t="s">
        <v>176</v>
      </c>
      <c r="B42" s="17">
        <v>214</v>
      </c>
      <c r="C42" s="8" t="s">
        <v>143</v>
      </c>
      <c r="D42" s="15">
        <v>0</v>
      </c>
      <c r="E42" s="22">
        <v>0</v>
      </c>
    </row>
    <row r="43" spans="1:5" ht="16.5" customHeight="1">
      <c r="A43" s="2" t="s">
        <v>177</v>
      </c>
      <c r="B43" s="17">
        <v>215</v>
      </c>
      <c r="C43" s="8"/>
      <c r="D43" s="15"/>
      <c r="E43" s="22"/>
    </row>
    <row r="44" spans="1:5" ht="16.5" customHeight="1">
      <c r="A44" s="2" t="s">
        <v>178</v>
      </c>
      <c r="B44" s="2" t="s">
        <v>54</v>
      </c>
      <c r="C44" s="8"/>
      <c r="D44" s="15">
        <v>0</v>
      </c>
      <c r="E44" s="22">
        <v>0</v>
      </c>
    </row>
    <row r="45" spans="1:5" ht="16.5" customHeight="1">
      <c r="A45" s="1" t="s">
        <v>55</v>
      </c>
      <c r="B45" s="1" t="s">
        <v>56</v>
      </c>
      <c r="C45" s="7"/>
      <c r="D45" s="21">
        <f>+D46+D49+D52</f>
        <v>134432204095</v>
      </c>
      <c r="E45" s="21">
        <f>+E46+E49+E52</f>
        <v>137931747211</v>
      </c>
    </row>
    <row r="46" spans="1:5" ht="16.5" customHeight="1">
      <c r="A46" s="1" t="s">
        <v>57</v>
      </c>
      <c r="B46" s="1" t="s">
        <v>58</v>
      </c>
      <c r="C46" s="7" t="s">
        <v>144</v>
      </c>
      <c r="D46" s="14">
        <f>+D47+D48</f>
        <v>134403604099</v>
      </c>
      <c r="E46" s="21">
        <f>+E47+E48</f>
        <v>137901197215</v>
      </c>
    </row>
    <row r="47" spans="1:5" ht="16.5" customHeight="1">
      <c r="A47" s="2" t="s">
        <v>59</v>
      </c>
      <c r="B47" s="2" t="s">
        <v>60</v>
      </c>
      <c r="C47" s="8"/>
      <c r="D47" s="15">
        <v>226294572000</v>
      </c>
      <c r="E47" s="22">
        <v>224513203548</v>
      </c>
    </row>
    <row r="48" spans="1:5" ht="16.5" customHeight="1">
      <c r="A48" s="2" t="s">
        <v>179</v>
      </c>
      <c r="B48" s="2" t="s">
        <v>61</v>
      </c>
      <c r="C48" s="8"/>
      <c r="D48" s="15">
        <v>-91890967901</v>
      </c>
      <c r="E48" s="22">
        <v>-86612006333</v>
      </c>
    </row>
    <row r="49" spans="1:5" ht="16.5" customHeight="1">
      <c r="A49" s="1" t="s">
        <v>62</v>
      </c>
      <c r="B49" s="1" t="s">
        <v>63</v>
      </c>
      <c r="C49" s="7" t="s">
        <v>145</v>
      </c>
      <c r="D49" s="14">
        <f>+D50+D51</f>
        <v>0</v>
      </c>
      <c r="E49" s="21">
        <f>+E50+E51</f>
        <v>0</v>
      </c>
    </row>
    <row r="50" spans="1:5" ht="16.5" customHeight="1">
      <c r="A50" s="2" t="s">
        <v>59</v>
      </c>
      <c r="B50" s="2" t="s">
        <v>64</v>
      </c>
      <c r="C50" s="8"/>
      <c r="D50" s="15"/>
      <c r="E50" s="22"/>
    </row>
    <row r="51" spans="1:5" ht="16.5" customHeight="1">
      <c r="A51" s="2" t="s">
        <v>179</v>
      </c>
      <c r="B51" s="2" t="s">
        <v>65</v>
      </c>
      <c r="C51" s="8"/>
      <c r="D51" s="15"/>
      <c r="E51" s="22"/>
    </row>
    <row r="52" spans="1:5" ht="16.5" customHeight="1">
      <c r="A52" s="1" t="s">
        <v>66</v>
      </c>
      <c r="B52" s="1" t="s">
        <v>67</v>
      </c>
      <c r="C52" s="7" t="s">
        <v>146</v>
      </c>
      <c r="D52" s="14">
        <f>+D53+D54</f>
        <v>28599996</v>
      </c>
      <c r="E52" s="21">
        <f>+E53+E54</f>
        <v>30549996</v>
      </c>
    </row>
    <row r="53" spans="1:5" ht="16.5" customHeight="1">
      <c r="A53" s="2" t="s">
        <v>59</v>
      </c>
      <c r="B53" s="2" t="s">
        <v>68</v>
      </c>
      <c r="C53" s="8"/>
      <c r="D53" s="15">
        <v>39000000</v>
      </c>
      <c r="E53" s="22">
        <v>39000000</v>
      </c>
    </row>
    <row r="54" spans="1:5" ht="16.5" customHeight="1">
      <c r="A54" s="2" t="s">
        <v>179</v>
      </c>
      <c r="B54" s="2" t="s">
        <v>69</v>
      </c>
      <c r="C54" s="8"/>
      <c r="D54" s="15">
        <v>-10400004</v>
      </c>
      <c r="E54" s="22">
        <v>-8450004</v>
      </c>
    </row>
    <row r="55" spans="1:5" ht="16.5" customHeight="1">
      <c r="A55" s="1" t="s">
        <v>70</v>
      </c>
      <c r="B55" s="18">
        <v>230</v>
      </c>
      <c r="C55" s="7" t="s">
        <v>147</v>
      </c>
      <c r="D55" s="14">
        <f>+D56-D57</f>
        <v>0</v>
      </c>
      <c r="E55" s="21">
        <v>0</v>
      </c>
    </row>
    <row r="56" spans="1:5" ht="16.5" customHeight="1">
      <c r="A56" s="2" t="s">
        <v>59</v>
      </c>
      <c r="B56" s="17">
        <v>231</v>
      </c>
      <c r="C56" s="8"/>
      <c r="D56" s="15">
        <v>0</v>
      </c>
      <c r="E56" s="22">
        <v>0</v>
      </c>
    </row>
    <row r="57" spans="1:5" ht="16.5" customHeight="1">
      <c r="A57" s="2" t="s">
        <v>179</v>
      </c>
      <c r="B57" s="17">
        <v>232</v>
      </c>
      <c r="C57" s="8"/>
      <c r="D57" s="15">
        <v>0</v>
      </c>
      <c r="E57" s="22">
        <v>0</v>
      </c>
    </row>
    <row r="58" spans="1:5" ht="16.5" customHeight="1">
      <c r="A58" s="1" t="s">
        <v>180</v>
      </c>
      <c r="B58" s="18">
        <v>240</v>
      </c>
      <c r="C58" s="7"/>
      <c r="D58" s="14">
        <f>+D59+D60</f>
        <v>24536088834</v>
      </c>
      <c r="E58" s="21">
        <f>+E59+E60</f>
        <v>23446313287</v>
      </c>
    </row>
    <row r="59" spans="1:5" ht="16.5" customHeight="1">
      <c r="A59" s="2" t="s">
        <v>181</v>
      </c>
      <c r="B59" s="17">
        <v>241</v>
      </c>
      <c r="C59" s="8"/>
      <c r="D59" s="15"/>
      <c r="E59" s="22"/>
    </row>
    <row r="60" spans="1:5" ht="16.5" customHeight="1">
      <c r="A60" s="2" t="s">
        <v>182</v>
      </c>
      <c r="B60" s="17">
        <v>242</v>
      </c>
      <c r="C60" s="8"/>
      <c r="D60" s="15">
        <v>24536088834</v>
      </c>
      <c r="E60" s="22">
        <v>23446313287</v>
      </c>
    </row>
    <row r="61" spans="1:5" ht="16.5" customHeight="1">
      <c r="A61" s="1" t="s">
        <v>183</v>
      </c>
      <c r="B61" s="1" t="s">
        <v>71</v>
      </c>
      <c r="C61" s="7"/>
      <c r="D61" s="14">
        <f>+SUM(D62:D66)</f>
        <v>110000000</v>
      </c>
      <c r="E61" s="21">
        <f>+SUM(E62:E66)</f>
        <v>110000000</v>
      </c>
    </row>
    <row r="62" spans="1:5" ht="16.5" customHeight="1">
      <c r="A62" s="2" t="s">
        <v>72</v>
      </c>
      <c r="B62" s="2" t="s">
        <v>73</v>
      </c>
      <c r="C62" s="8"/>
      <c r="D62" s="15">
        <v>0</v>
      </c>
      <c r="E62" s="22">
        <v>0</v>
      </c>
    </row>
    <row r="63" spans="1:5" ht="16.5" customHeight="1">
      <c r="A63" s="2" t="s">
        <v>74</v>
      </c>
      <c r="B63" s="2" t="s">
        <v>75</v>
      </c>
      <c r="C63" s="8"/>
      <c r="D63" s="15"/>
      <c r="E63" s="22"/>
    </row>
    <row r="64" spans="1:5" ht="16.5" customHeight="1">
      <c r="A64" s="2" t="s">
        <v>184</v>
      </c>
      <c r="B64" s="17">
        <v>253</v>
      </c>
      <c r="C64" s="8" t="s">
        <v>148</v>
      </c>
      <c r="D64" s="15">
        <v>110000000</v>
      </c>
      <c r="E64" s="22">
        <v>110000000</v>
      </c>
    </row>
    <row r="65" spans="1:5" ht="16.5" customHeight="1">
      <c r="A65" s="2" t="s">
        <v>185</v>
      </c>
      <c r="B65" s="17">
        <v>254</v>
      </c>
      <c r="C65" s="8"/>
      <c r="D65" s="15"/>
      <c r="E65" s="22"/>
    </row>
    <row r="66" spans="1:5" ht="16.5" customHeight="1">
      <c r="A66" s="19" t="s">
        <v>186</v>
      </c>
      <c r="B66" s="17">
        <v>255</v>
      </c>
      <c r="C66" s="8"/>
      <c r="D66" s="15"/>
      <c r="E66" s="22"/>
    </row>
    <row r="67" spans="1:5" ht="16.5" customHeight="1">
      <c r="A67" s="1" t="s">
        <v>187</v>
      </c>
      <c r="B67" s="1" t="s">
        <v>76</v>
      </c>
      <c r="C67" s="7"/>
      <c r="D67" s="14">
        <f>+SUM(D68:D70)</f>
        <v>4985851918</v>
      </c>
      <c r="E67" s="21">
        <f>+SUM(E68:E70)</f>
        <v>4346834019</v>
      </c>
    </row>
    <row r="68" spans="1:5" ht="16.5" customHeight="1">
      <c r="A68" s="2" t="s">
        <v>77</v>
      </c>
      <c r="B68" s="2" t="s">
        <v>78</v>
      </c>
      <c r="C68" s="8" t="s">
        <v>149</v>
      </c>
      <c r="D68" s="15">
        <v>4985851918</v>
      </c>
      <c r="E68" s="22">
        <v>4346834019</v>
      </c>
    </row>
    <row r="69" spans="1:5" ht="16.5" customHeight="1">
      <c r="A69" s="2" t="s">
        <v>79</v>
      </c>
      <c r="B69" s="2" t="s">
        <v>80</v>
      </c>
      <c r="C69" s="8" t="s">
        <v>150</v>
      </c>
      <c r="D69" s="15">
        <v>0</v>
      </c>
      <c r="E69" s="22">
        <v>0</v>
      </c>
    </row>
    <row r="70" spans="1:5" ht="16.5" customHeight="1">
      <c r="A70" s="2" t="s">
        <v>81</v>
      </c>
      <c r="B70" s="2" t="s">
        <v>82</v>
      </c>
      <c r="C70" s="8"/>
      <c r="D70" s="15"/>
      <c r="E70" s="22"/>
    </row>
    <row r="71" spans="1:5" s="4" customFormat="1" ht="16.5" customHeight="1">
      <c r="A71" s="3" t="s">
        <v>83</v>
      </c>
      <c r="B71" s="3" t="s">
        <v>84</v>
      </c>
      <c r="C71" s="9"/>
      <c r="D71" s="16">
        <v>0</v>
      </c>
      <c r="E71" s="23">
        <v>0</v>
      </c>
    </row>
    <row r="72" spans="1:7" ht="16.5" customHeight="1">
      <c r="A72" s="7" t="s">
        <v>188</v>
      </c>
      <c r="B72" s="1" t="s">
        <v>85</v>
      </c>
      <c r="C72" s="7"/>
      <c r="D72" s="14">
        <f>+D12+D37</f>
        <v>228893408226.36</v>
      </c>
      <c r="E72" s="21">
        <f>+E12+E37</f>
        <v>232711471153</v>
      </c>
      <c r="F72" s="20"/>
      <c r="G72" s="20"/>
    </row>
    <row r="73" spans="1:5" ht="16.5" customHeight="1">
      <c r="A73" s="7" t="s">
        <v>86</v>
      </c>
      <c r="B73" s="1"/>
      <c r="C73" s="7"/>
      <c r="D73" s="14">
        <f>+D74+D103</f>
        <v>228893408226.16998</v>
      </c>
      <c r="E73" s="21">
        <f>+E74+E103</f>
        <v>232711471153</v>
      </c>
    </row>
    <row r="74" spans="1:5" ht="16.5" customHeight="1">
      <c r="A74" s="7" t="s">
        <v>189</v>
      </c>
      <c r="B74" s="1" t="s">
        <v>87</v>
      </c>
      <c r="C74" s="7"/>
      <c r="D74" s="14">
        <f>+D75+D90</f>
        <v>258875546478.03</v>
      </c>
      <c r="E74" s="21">
        <f>+E75+E90</f>
        <v>265920187833</v>
      </c>
    </row>
    <row r="75" spans="1:5" ht="16.5" customHeight="1">
      <c r="A75" s="1" t="s">
        <v>88</v>
      </c>
      <c r="B75" s="1" t="s">
        <v>89</v>
      </c>
      <c r="C75" s="7"/>
      <c r="D75" s="14">
        <f>+SUM(D76:D89)</f>
        <v>168375748947.03</v>
      </c>
      <c r="E75" s="21">
        <f>+SUM(E76:E89)</f>
        <v>187337298242</v>
      </c>
    </row>
    <row r="76" spans="1:5" ht="16.5" customHeight="1">
      <c r="A76" s="2" t="s">
        <v>226</v>
      </c>
      <c r="B76" s="2" t="s">
        <v>90</v>
      </c>
      <c r="C76" s="8" t="s">
        <v>151</v>
      </c>
      <c r="D76" s="15">
        <v>27568539854.4</v>
      </c>
      <c r="E76" s="22">
        <v>35554594485</v>
      </c>
    </row>
    <row r="77" spans="1:5" ht="16.5" customHeight="1">
      <c r="A77" s="2" t="s">
        <v>227</v>
      </c>
      <c r="B77" s="2" t="s">
        <v>91</v>
      </c>
      <c r="C77" s="8"/>
      <c r="D77" s="15">
        <v>20714867899</v>
      </c>
      <c r="E77" s="22">
        <v>19534373223</v>
      </c>
    </row>
    <row r="78" spans="1:5" ht="16.5" customHeight="1">
      <c r="A78" s="2" t="s">
        <v>228</v>
      </c>
      <c r="B78" s="2" t="s">
        <v>92</v>
      </c>
      <c r="C78" s="8"/>
      <c r="D78" s="15">
        <v>1524483262</v>
      </c>
      <c r="E78" s="22">
        <v>11038889931</v>
      </c>
    </row>
    <row r="79" spans="1:5" ht="16.5" customHeight="1">
      <c r="A79" s="2" t="s">
        <v>229</v>
      </c>
      <c r="B79" s="2" t="s">
        <v>93</v>
      </c>
      <c r="C79" s="8" t="s">
        <v>152</v>
      </c>
      <c r="D79" s="15">
        <v>9223092683</v>
      </c>
      <c r="E79" s="15">
        <v>9921819733</v>
      </c>
    </row>
    <row r="80" spans="1:5" ht="16.5" customHeight="1">
      <c r="A80" s="2" t="s">
        <v>230</v>
      </c>
      <c r="B80" s="2" t="s">
        <v>94</v>
      </c>
      <c r="C80" s="8"/>
      <c r="D80" s="15">
        <v>13255642815</v>
      </c>
      <c r="E80" s="15">
        <v>16893423681</v>
      </c>
    </row>
    <row r="81" spans="1:5" ht="16.5" customHeight="1">
      <c r="A81" s="2" t="s">
        <v>232</v>
      </c>
      <c r="B81" s="2" t="s">
        <v>95</v>
      </c>
      <c r="C81" s="8" t="s">
        <v>153</v>
      </c>
      <c r="D81" s="15"/>
      <c r="E81" s="15"/>
    </row>
    <row r="82" spans="1:5" ht="16.5" customHeight="1">
      <c r="A82" s="2" t="s">
        <v>231</v>
      </c>
      <c r="B82" s="24" t="s">
        <v>96</v>
      </c>
      <c r="C82" s="8"/>
      <c r="D82" s="15"/>
      <c r="E82" s="15"/>
    </row>
    <row r="83" spans="1:5" ht="16.5" customHeight="1">
      <c r="A83" s="2" t="s">
        <v>97</v>
      </c>
      <c r="B83" s="2" t="s">
        <v>98</v>
      </c>
      <c r="C83" s="8"/>
      <c r="D83" s="15">
        <v>0</v>
      </c>
      <c r="E83" s="15">
        <v>0</v>
      </c>
    </row>
    <row r="84" spans="1:5" ht="16.5" customHeight="1">
      <c r="A84" s="2" t="s">
        <v>233</v>
      </c>
      <c r="B84" s="17">
        <v>319</v>
      </c>
      <c r="C84" s="8"/>
      <c r="D84" s="15">
        <f>38739114626-20000000000+119401107+688204320.63</f>
        <v>19546720053.63</v>
      </c>
      <c r="E84" s="15">
        <v>21427770455</v>
      </c>
    </row>
    <row r="85" spans="1:5" ht="16.5" customHeight="1">
      <c r="A85" s="2" t="s">
        <v>234</v>
      </c>
      <c r="B85" s="17">
        <v>320</v>
      </c>
      <c r="C85" s="8" t="s">
        <v>154</v>
      </c>
      <c r="D85" s="15">
        <f>67456893591+7522850000</f>
        <v>74979743591</v>
      </c>
      <c r="E85" s="15">
        <v>71992510404</v>
      </c>
    </row>
    <row r="86" spans="1:5" ht="16.5" customHeight="1">
      <c r="A86" s="2" t="s">
        <v>190</v>
      </c>
      <c r="B86" s="17">
        <v>321</v>
      </c>
      <c r="C86" s="8"/>
      <c r="D86" s="15">
        <v>1531214117</v>
      </c>
      <c r="E86" s="15">
        <v>942471658</v>
      </c>
    </row>
    <row r="87" spans="1:5" ht="16.5" customHeight="1">
      <c r="A87" s="2" t="s">
        <v>191</v>
      </c>
      <c r="B87" s="17">
        <v>322</v>
      </c>
      <c r="C87" s="8"/>
      <c r="D87" s="15">
        <v>31444672</v>
      </c>
      <c r="E87" s="15">
        <v>31444672</v>
      </c>
    </row>
    <row r="88" spans="1:5" ht="16.5" customHeight="1">
      <c r="A88" s="2" t="s">
        <v>192</v>
      </c>
      <c r="B88" s="17">
        <v>323</v>
      </c>
      <c r="C88" s="8"/>
      <c r="D88" s="15"/>
      <c r="E88" s="15"/>
    </row>
    <row r="89" spans="1:5" ht="16.5" customHeight="1">
      <c r="A89" s="2" t="s">
        <v>193</v>
      </c>
      <c r="B89" s="17">
        <v>324</v>
      </c>
      <c r="C89" s="8"/>
      <c r="D89" s="15"/>
      <c r="E89" s="15"/>
    </row>
    <row r="90" spans="1:5" ht="16.5" customHeight="1">
      <c r="A90" s="1" t="s">
        <v>99</v>
      </c>
      <c r="B90" s="1" t="s">
        <v>100</v>
      </c>
      <c r="C90" s="7"/>
      <c r="D90" s="14">
        <f>+SUM(D91:D102)</f>
        <v>90499797531</v>
      </c>
      <c r="E90" s="14">
        <f>+SUM(E91:E102)</f>
        <v>78582889591</v>
      </c>
    </row>
    <row r="91" spans="1:5" ht="16.5" customHeight="1">
      <c r="A91" s="2" t="s">
        <v>101</v>
      </c>
      <c r="B91" s="2" t="s">
        <v>102</v>
      </c>
      <c r="C91" s="8"/>
      <c r="D91" s="15"/>
      <c r="E91" s="15"/>
    </row>
    <row r="92" spans="1:5" ht="16.5" customHeight="1">
      <c r="A92" s="2" t="s">
        <v>195</v>
      </c>
      <c r="B92" s="2" t="s">
        <v>103</v>
      </c>
      <c r="C92" s="8" t="s">
        <v>155</v>
      </c>
      <c r="D92" s="15">
        <v>0</v>
      </c>
      <c r="E92" s="15">
        <v>0</v>
      </c>
    </row>
    <row r="93" spans="1:5" ht="16.5" customHeight="1">
      <c r="A93" s="2" t="s">
        <v>194</v>
      </c>
      <c r="B93" s="2" t="s">
        <v>104</v>
      </c>
      <c r="C93" s="8"/>
      <c r="D93" s="15"/>
      <c r="E93" s="15"/>
    </row>
    <row r="94" spans="1:5" ht="16.5" customHeight="1">
      <c r="A94" s="2" t="s">
        <v>196</v>
      </c>
      <c r="B94" s="2" t="s">
        <v>105</v>
      </c>
      <c r="C94" s="8" t="s">
        <v>156</v>
      </c>
      <c r="D94" s="15"/>
      <c r="E94" s="15"/>
    </row>
    <row r="95" spans="1:5" ht="16.5" customHeight="1">
      <c r="A95" s="2" t="s">
        <v>197</v>
      </c>
      <c r="B95" s="2" t="s">
        <v>106</v>
      </c>
      <c r="C95" s="8" t="s">
        <v>150</v>
      </c>
      <c r="D95" s="15">
        <v>0</v>
      </c>
      <c r="E95" s="15">
        <v>0</v>
      </c>
    </row>
    <row r="96" spans="1:5" ht="16.5" customHeight="1">
      <c r="A96" s="2" t="s">
        <v>198</v>
      </c>
      <c r="B96" s="2" t="s">
        <v>107</v>
      </c>
      <c r="C96" s="8"/>
      <c r="D96" s="15">
        <v>20000000000</v>
      </c>
      <c r="E96" s="15">
        <v>20000000000</v>
      </c>
    </row>
    <row r="97" spans="1:5" ht="16.5" customHeight="1">
      <c r="A97" s="2" t="s">
        <v>199</v>
      </c>
      <c r="B97" s="2" t="s">
        <v>108</v>
      </c>
      <c r="C97" s="8"/>
      <c r="D97" s="15">
        <v>70499797531</v>
      </c>
      <c r="E97" s="15">
        <v>58582889591</v>
      </c>
    </row>
    <row r="98" spans="1:5" ht="16.5" customHeight="1">
      <c r="A98" s="2" t="s">
        <v>200</v>
      </c>
      <c r="B98" s="2" t="s">
        <v>109</v>
      </c>
      <c r="C98" s="8"/>
      <c r="D98" s="15">
        <v>0</v>
      </c>
      <c r="E98" s="15">
        <v>0</v>
      </c>
    </row>
    <row r="99" spans="1:5" ht="16.5" customHeight="1">
      <c r="A99" s="2" t="s">
        <v>201</v>
      </c>
      <c r="B99" s="17">
        <v>339</v>
      </c>
      <c r="C99" s="8"/>
      <c r="D99" s="15"/>
      <c r="E99" s="15"/>
    </row>
    <row r="100" spans="1:5" ht="16.5" customHeight="1">
      <c r="A100" s="2" t="s">
        <v>202</v>
      </c>
      <c r="B100" s="17">
        <v>340</v>
      </c>
      <c r="C100" s="8"/>
      <c r="D100" s="15"/>
      <c r="E100" s="15"/>
    </row>
    <row r="101" spans="1:5" ht="16.5" customHeight="1">
      <c r="A101" s="2" t="s">
        <v>203</v>
      </c>
      <c r="B101" s="17">
        <v>341</v>
      </c>
      <c r="C101" s="8"/>
      <c r="D101" s="15"/>
      <c r="E101" s="15"/>
    </row>
    <row r="102" spans="1:5" ht="16.5" customHeight="1">
      <c r="A102" s="2" t="s">
        <v>204</v>
      </c>
      <c r="B102" s="17">
        <v>342</v>
      </c>
      <c r="C102" s="8"/>
      <c r="D102" s="15">
        <v>0</v>
      </c>
      <c r="E102" s="15">
        <v>0</v>
      </c>
    </row>
    <row r="103" spans="1:5" ht="16.5" customHeight="1">
      <c r="A103" s="7" t="s">
        <v>110</v>
      </c>
      <c r="B103" s="1" t="s">
        <v>111</v>
      </c>
      <c r="C103" s="7"/>
      <c r="D103" s="14">
        <f>+D104+D121</f>
        <v>-29982138251.86</v>
      </c>
      <c r="E103" s="14">
        <f>+E104+E121</f>
        <v>-33208716680</v>
      </c>
    </row>
    <row r="104" spans="1:7" ht="16.5" customHeight="1">
      <c r="A104" s="1" t="s">
        <v>112</v>
      </c>
      <c r="B104" s="1" t="s">
        <v>113</v>
      </c>
      <c r="C104" s="7" t="s">
        <v>157</v>
      </c>
      <c r="D104" s="14">
        <f>+D105+D108+D110+D111+D112+D113+D114+D115+D116+D117</f>
        <v>-29982138251.86</v>
      </c>
      <c r="E104" s="14">
        <f>+E105+E108+E110+E111+E112+E113+E114+E115+E116+E117</f>
        <v>-33208716680</v>
      </c>
      <c r="G104" s="20"/>
    </row>
    <row r="105" spans="1:5" ht="16.5" customHeight="1">
      <c r="A105" s="2" t="s">
        <v>205</v>
      </c>
      <c r="B105" s="2" t="s">
        <v>114</v>
      </c>
      <c r="C105" s="8"/>
      <c r="D105" s="15">
        <v>40000000000</v>
      </c>
      <c r="E105" s="15">
        <v>40000000000</v>
      </c>
    </row>
    <row r="106" spans="1:5" ht="16.5" customHeight="1">
      <c r="A106" s="2" t="s">
        <v>206</v>
      </c>
      <c r="B106" s="2" t="s">
        <v>207</v>
      </c>
      <c r="C106" s="8"/>
      <c r="D106" s="15"/>
      <c r="E106" s="15"/>
    </row>
    <row r="107" spans="1:5" ht="16.5" customHeight="1">
      <c r="A107" s="2" t="s">
        <v>208</v>
      </c>
      <c r="B107" s="2" t="s">
        <v>209</v>
      </c>
      <c r="C107" s="8"/>
      <c r="D107" s="15"/>
      <c r="E107" s="15"/>
    </row>
    <row r="108" spans="1:5" ht="16.5" customHeight="1">
      <c r="A108" s="2" t="s">
        <v>115</v>
      </c>
      <c r="B108" s="2" t="s">
        <v>116</v>
      </c>
      <c r="C108" s="8"/>
      <c r="D108" s="15">
        <v>320000000</v>
      </c>
      <c r="E108" s="15">
        <v>320000000</v>
      </c>
    </row>
    <row r="109" spans="1:5" ht="16.5" customHeight="1">
      <c r="A109" s="2" t="s">
        <v>210</v>
      </c>
      <c r="B109" s="2" t="s">
        <v>117</v>
      </c>
      <c r="C109" s="8"/>
      <c r="D109" s="15"/>
      <c r="E109" s="15"/>
    </row>
    <row r="110" spans="1:5" ht="16.5" customHeight="1">
      <c r="A110" s="2" t="s">
        <v>211</v>
      </c>
      <c r="B110" s="2" t="s">
        <v>118</v>
      </c>
      <c r="C110" s="8"/>
      <c r="D110" s="15">
        <v>1000000000</v>
      </c>
      <c r="E110" s="15">
        <v>1000000000</v>
      </c>
    </row>
    <row r="111" spans="1:5" ht="16.5" customHeight="1">
      <c r="A111" s="2" t="s">
        <v>212</v>
      </c>
      <c r="B111" s="2" t="s">
        <v>119</v>
      </c>
      <c r="C111" s="8"/>
      <c r="D111" s="15">
        <v>0</v>
      </c>
      <c r="E111" s="15">
        <v>0</v>
      </c>
    </row>
    <row r="112" spans="1:5" ht="16.5" customHeight="1">
      <c r="A112" s="2" t="s">
        <v>213</v>
      </c>
      <c r="B112" s="2" t="s">
        <v>120</v>
      </c>
      <c r="C112" s="8"/>
      <c r="D112" s="15"/>
      <c r="E112" s="15"/>
    </row>
    <row r="113" spans="1:5" ht="16.5" customHeight="1">
      <c r="A113" s="2" t="s">
        <v>214</v>
      </c>
      <c r="B113" s="2" t="s">
        <v>121</v>
      </c>
      <c r="C113" s="8"/>
      <c r="D113" s="15"/>
      <c r="E113" s="15"/>
    </row>
    <row r="114" spans="1:5" ht="16.5" customHeight="1">
      <c r="A114" s="2" t="s">
        <v>215</v>
      </c>
      <c r="B114" s="2" t="s">
        <v>122</v>
      </c>
      <c r="C114" s="8"/>
      <c r="D114" s="15">
        <f>2873999950+11389899796</f>
        <v>14263899746</v>
      </c>
      <c r="E114" s="15">
        <f>2873999950+11389899796</f>
        <v>14263899746</v>
      </c>
    </row>
    <row r="115" spans="1:5" ht="16.5" customHeight="1">
      <c r="A115" s="2" t="s">
        <v>216</v>
      </c>
      <c r="B115" s="2" t="s">
        <v>123</v>
      </c>
      <c r="C115" s="8"/>
      <c r="D115" s="15"/>
      <c r="E115" s="15"/>
    </row>
    <row r="116" spans="1:5" ht="16.5" customHeight="1">
      <c r="A116" s="2" t="s">
        <v>217</v>
      </c>
      <c r="B116" s="2" t="s">
        <v>124</v>
      </c>
      <c r="C116" s="8"/>
      <c r="D116" s="15">
        <v>286504300</v>
      </c>
      <c r="E116" s="15">
        <v>286504300</v>
      </c>
    </row>
    <row r="117" spans="1:5" ht="16.5" customHeight="1">
      <c r="A117" s="2" t="s">
        <v>218</v>
      </c>
      <c r="B117" s="2" t="s">
        <v>125</v>
      </c>
      <c r="C117" s="8"/>
      <c r="D117" s="15">
        <f>+D118+D119</f>
        <v>-85852542297.86</v>
      </c>
      <c r="E117" s="15">
        <f>+E118+E119</f>
        <v>-89079120726</v>
      </c>
    </row>
    <row r="118" spans="1:5" ht="16.5" customHeight="1">
      <c r="A118" s="2" t="s">
        <v>219</v>
      </c>
      <c r="B118" s="2" t="s">
        <v>221</v>
      </c>
      <c r="C118" s="8"/>
      <c r="D118" s="15">
        <v>-89079120726</v>
      </c>
      <c r="E118" s="15">
        <v>-95080291615</v>
      </c>
    </row>
    <row r="119" spans="1:5" ht="16.5" customHeight="1">
      <c r="A119" s="2" t="s">
        <v>220</v>
      </c>
      <c r="B119" s="2" t="s">
        <v>222</v>
      </c>
      <c r="C119" s="8"/>
      <c r="D119" s="15">
        <v>3226578428.14</v>
      </c>
      <c r="E119" s="15">
        <v>6001170889</v>
      </c>
    </row>
    <row r="120" spans="1:5" ht="16.5" customHeight="1">
      <c r="A120" s="2" t="s">
        <v>223</v>
      </c>
      <c r="B120" s="2" t="s">
        <v>126</v>
      </c>
      <c r="C120" s="8"/>
      <c r="D120" s="15">
        <v>0</v>
      </c>
      <c r="E120" s="15">
        <v>0</v>
      </c>
    </row>
    <row r="121" spans="1:5" ht="16.5" customHeight="1">
      <c r="A121" s="1" t="s">
        <v>127</v>
      </c>
      <c r="B121" s="1" t="s">
        <v>128</v>
      </c>
      <c r="C121" s="7"/>
      <c r="D121" s="14">
        <f>+D122+D123</f>
        <v>0</v>
      </c>
      <c r="E121" s="14">
        <v>0</v>
      </c>
    </row>
    <row r="122" spans="1:5" ht="16.5" customHeight="1">
      <c r="A122" s="2" t="s">
        <v>129</v>
      </c>
      <c r="B122" s="2" t="s">
        <v>130</v>
      </c>
      <c r="C122" s="8" t="s">
        <v>158</v>
      </c>
      <c r="D122" s="15">
        <v>0</v>
      </c>
      <c r="E122" s="15">
        <v>0</v>
      </c>
    </row>
    <row r="123" spans="1:5" ht="16.5" customHeight="1">
      <c r="A123" s="2" t="s">
        <v>131</v>
      </c>
      <c r="B123" s="2" t="s">
        <v>132</v>
      </c>
      <c r="C123" s="8"/>
      <c r="D123" s="15">
        <v>0</v>
      </c>
      <c r="E123" s="15">
        <v>0</v>
      </c>
    </row>
    <row r="124" spans="1:6" ht="16.5" customHeight="1">
      <c r="A124" s="1" t="s">
        <v>133</v>
      </c>
      <c r="B124" s="1" t="s">
        <v>134</v>
      </c>
      <c r="C124" s="7"/>
      <c r="D124" s="14">
        <f>+D74+D103</f>
        <v>228893408226.16998</v>
      </c>
      <c r="E124" s="14">
        <f>+E74+E103</f>
        <v>232711471153</v>
      </c>
      <c r="F124" s="20"/>
    </row>
    <row r="125" spans="1:5" ht="16.5" customHeight="1">
      <c r="A125" s="29" t="s">
        <v>237</v>
      </c>
      <c r="B125" s="29"/>
      <c r="C125" s="29"/>
      <c r="D125" s="29"/>
      <c r="E125" s="29"/>
    </row>
    <row r="126" spans="1:5" ht="16.5" customHeight="1">
      <c r="A126" s="10" t="s">
        <v>159</v>
      </c>
      <c r="B126" s="28" t="s">
        <v>160</v>
      </c>
      <c r="C126" s="28"/>
      <c r="D126" s="25" t="s">
        <v>161</v>
      </c>
      <c r="E126" s="25"/>
    </row>
    <row r="127" spans="1:5" ht="16.5" customHeight="1">
      <c r="A127" s="10" t="s">
        <v>163</v>
      </c>
      <c r="B127" s="28" t="s">
        <v>163</v>
      </c>
      <c r="C127" s="28"/>
      <c r="D127" s="25" t="s">
        <v>162</v>
      </c>
      <c r="E127" s="25"/>
    </row>
    <row r="128" ht="16.5" customHeight="1"/>
    <row r="129" ht="16.5" customHeight="1"/>
    <row r="130" ht="16.5" customHeight="1"/>
    <row r="131" spans="1:3" ht="16.5" customHeight="1">
      <c r="A131" s="10" t="s">
        <v>236</v>
      </c>
      <c r="B131" s="28" t="s">
        <v>164</v>
      </c>
      <c r="C131" s="28"/>
    </row>
    <row r="132" ht="16.5" customHeight="1"/>
    <row r="133" ht="16.5" customHeight="1"/>
    <row r="134" ht="16.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</sheetData>
  <sheetProtection/>
  <mergeCells count="13">
    <mergeCell ref="A1:B1"/>
    <mergeCell ref="A2:B2"/>
    <mergeCell ref="A3:B3"/>
    <mergeCell ref="C4:E4"/>
    <mergeCell ref="C5:E5"/>
    <mergeCell ref="C6:E6"/>
    <mergeCell ref="D127:E127"/>
    <mergeCell ref="A7:D7"/>
    <mergeCell ref="B131:C131"/>
    <mergeCell ref="A125:E125"/>
    <mergeCell ref="B126:C126"/>
    <mergeCell ref="D126:E126"/>
    <mergeCell ref="B127:C127"/>
  </mergeCells>
  <printOptions/>
  <pageMargins left="0.68" right="0.2" top="0.38" bottom="0.37" header="0.29" footer="0.2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2016-07-11T02:21:56Z</cp:lastPrinted>
  <dcterms:created xsi:type="dcterms:W3CDTF">2011-01-11T01:32:30Z</dcterms:created>
  <dcterms:modified xsi:type="dcterms:W3CDTF">2016-07-12T01:37:49Z</dcterms:modified>
  <cp:category/>
  <cp:version/>
  <cp:contentType/>
  <cp:contentStatus/>
</cp:coreProperties>
</file>